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1970" windowHeight="9510" activeTab="0"/>
  </bookViews>
  <sheets>
    <sheet name="Mkoba Gweru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<sst xmlns="http://schemas.openxmlformats.org/spreadsheetml/2006/main" count="83" uniqueCount="82">
  <si>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Item</t>
  </si>
  <si>
    <t>Description</t>
  </si>
  <si>
    <t>Unit Price</t>
  </si>
  <si>
    <t>FREIGHT, HANDLING AND DOCUMENTATION</t>
  </si>
  <si>
    <t>Quantity Requested</t>
  </si>
  <si>
    <t>Quantity Delivered</t>
  </si>
  <si>
    <t>CLINICAL</t>
  </si>
  <si>
    <t>1st Shipment Total</t>
  </si>
  <si>
    <t>2nd Shipment Total</t>
  </si>
  <si>
    <t>Balance outstanding after 1st shipment</t>
  </si>
  <si>
    <t xml:space="preserve">Cost for Outstanding Quantity </t>
  </si>
  <si>
    <t xml:space="preserve">TOTAL EXPENDITURE INCLUDING FREIGHT </t>
  </si>
  <si>
    <t>TOTAL CARRIAGE &amp; INSURANCE PAID (CIP) HARARE</t>
  </si>
  <si>
    <t>TOTAL FREE ON BOARD (FOB) JOHANNESBURG</t>
  </si>
  <si>
    <t>ADMINISTRATION DOCUMENTATION &amp; INSURANCE IN TRANSIT</t>
  </si>
  <si>
    <t>TOTALS in US Dollars</t>
  </si>
  <si>
    <t>EQUIPMENT</t>
  </si>
  <si>
    <t xml:space="preserve">2nd Shipment </t>
  </si>
  <si>
    <t>LINEN</t>
  </si>
  <si>
    <t>Health Information Computer</t>
  </si>
  <si>
    <t>Autoclaving pots</t>
  </si>
  <si>
    <t>Autoclaving bags and tape</t>
  </si>
  <si>
    <t>Delivery beds</t>
  </si>
  <si>
    <t>Resuscitators</t>
  </si>
  <si>
    <t>Incubators</t>
  </si>
  <si>
    <t>Mosquito nets</t>
  </si>
  <si>
    <t>Theatre gowns</t>
  </si>
  <si>
    <t>Aprons</t>
  </si>
  <si>
    <t>Gum boots (sizes 7-9)</t>
  </si>
  <si>
    <t>Goggles</t>
  </si>
  <si>
    <t>Theatre caps</t>
  </si>
  <si>
    <t>Office desk</t>
  </si>
  <si>
    <t>Office chairs</t>
  </si>
  <si>
    <t>Benches</t>
  </si>
  <si>
    <t>Gauze swabs</t>
  </si>
  <si>
    <t>Bandage (all types)</t>
  </si>
  <si>
    <t>Paraffin gauze</t>
  </si>
  <si>
    <t>Hoes</t>
  </si>
  <si>
    <t>Hose pipe 80m long</t>
  </si>
  <si>
    <t>Shovels</t>
  </si>
  <si>
    <t>Garden forks</t>
  </si>
  <si>
    <t>Picks</t>
  </si>
  <si>
    <t>Wheel burrow</t>
  </si>
  <si>
    <t>Racks</t>
  </si>
  <si>
    <t>Cotton wool (kg)</t>
  </si>
  <si>
    <t>Sanitary towels/Pads P500 (kg)</t>
  </si>
  <si>
    <t>Big Pot 20 litres</t>
  </si>
  <si>
    <t>Pot 15 litres</t>
  </si>
  <si>
    <t>Pots 10 litres</t>
  </si>
  <si>
    <t>Spoons (table)</t>
  </si>
  <si>
    <t>Plates</t>
  </si>
  <si>
    <t>Spoons (teaspoon)</t>
  </si>
  <si>
    <t>Cups</t>
  </si>
  <si>
    <t>GWERU MKOBA POLYCLINIC COMMODITIES REQUESTS</t>
  </si>
  <si>
    <t>Patient beds and mattresses (QUANTITY NOT STATED)</t>
  </si>
  <si>
    <t>1bis</t>
  </si>
  <si>
    <t>17" LCD monitor</t>
  </si>
  <si>
    <t>Laundry Machine Speed Queen Model SWT811</t>
  </si>
  <si>
    <t xml:space="preserve">First Shipment July 2011 </t>
  </si>
  <si>
    <t>Defy 4 plate stove</t>
  </si>
  <si>
    <t>Defy Refrigerator 240L</t>
  </si>
  <si>
    <t>ARO Tea Urn 8 Litre</t>
  </si>
  <si>
    <t xml:space="preserve">Autoclave steam electric with drying cycle 16L chamber </t>
  </si>
  <si>
    <t>Suction machine electric, portable with 2x2L receptacle</t>
  </si>
  <si>
    <t>Blood Pressure machine mercurial desk top</t>
  </si>
  <si>
    <t>Haemoglobinometres-BMS Portable</t>
  </si>
  <si>
    <t>Fetal stetoscope (Doppler) electrical</t>
  </si>
  <si>
    <t>Artery forceps Spencer Wells 15cm</t>
  </si>
  <si>
    <t>Needle holders Mayo Hegar 18cm</t>
  </si>
  <si>
    <t>Dressing forceps 14cm</t>
  </si>
  <si>
    <t>Receivers, stainless steel 20 cm</t>
  </si>
  <si>
    <t>Absorbable Catgut 2/0 with RC Needle 26mm 12/box</t>
  </si>
  <si>
    <t>Non-absorbable sutures, Nylon on cutting needle 40mm 12/box</t>
  </si>
  <si>
    <t>Sheets, hospital grade polycotton</t>
  </si>
  <si>
    <t>Blankets - hospital grade</t>
  </si>
  <si>
    <t>Counterpanes, hospital grade white 180x230cm</t>
  </si>
  <si>
    <t>Pillows hospital grade</t>
  </si>
  <si>
    <t>Pillow slips polycotton</t>
  </si>
  <si>
    <t>Mackintosh 1.5M</t>
  </si>
  <si>
    <t>Gloves (boxes) 100/box</t>
  </si>
  <si>
    <t>Unit price
US Dollars</t>
  </si>
  <si>
    <t>(US$) 
Cost for Quantity Requested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</si>
</sst>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-809]dd\ mmmm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" fontId="4" fillId="34" borderId="13" xfId="0" applyNumberFormat="1" applyFont="1" applyFill="1" applyBorder="1" applyAlignment="1">
      <alignment horizontal="center" wrapText="1"/>
    </xf>
    <xf numFmtId="4" fontId="4" fillId="34" borderId="14" xfId="0" applyNumberFormat="1" applyFont="1" applyFill="1" applyBorder="1" applyAlignment="1">
      <alignment horizontal="center" wrapText="1"/>
    </xf>
    <xf numFmtId="4" fontId="4" fillId="34" borderId="15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2" fontId="43" fillId="0" borderId="0" xfId="23" applyNumberFormat="1" applyFont="1" applyFill="1" applyBorder="1" applyAlignment="1">
      <alignment/>
    </xf>
    <xf numFmtId="2" fontId="43" fillId="0" borderId="0" xfId="23" applyNumberFormat="1" applyFont="1" applyFill="1" applyBorder="1" applyAlignment="1">
      <alignment horizontal="center"/>
    </xf>
    <xf numFmtId="4" fontId="43" fillId="0" borderId="0" xfId="23" applyNumberFormat="1" applyFont="1" applyFill="1" applyBorder="1" applyAlignment="1">
      <alignment horizontal="center"/>
    </xf>
    <xf numFmtId="4" fontId="44" fillId="0" borderId="0" xfId="23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4" fillId="33" borderId="14" xfId="0" applyNumberFormat="1" applyFont="1" applyFill="1" applyBorder="1" applyAlignment="1">
      <alignment horizontal="center" wrapText="1"/>
    </xf>
    <xf numFmtId="4" fontId="0" fillId="33" borderId="0" xfId="0" applyNumberFormat="1" applyFill="1" applyBorder="1" applyAlignment="1">
      <alignment/>
    </xf>
    <xf numFmtId="4" fontId="4" fillId="33" borderId="15" xfId="0" applyNumberFormat="1" applyFont="1" applyFill="1" applyBorder="1" applyAlignment="1">
      <alignment horizontal="center" wrapText="1"/>
    </xf>
    <xf numFmtId="4" fontId="0" fillId="33" borderId="11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right"/>
    </xf>
    <xf numFmtId="0" fontId="0" fillId="36" borderId="0" xfId="0" applyFont="1" applyFill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33" borderId="10" xfId="0" applyFill="1" applyBorder="1" applyAlignment="1">
      <alignment vertical="top"/>
    </xf>
    <xf numFmtId="4" fontId="0" fillId="33" borderId="0" xfId="0" applyNumberFormat="1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4" fontId="0" fillId="33" borderId="11" xfId="0" applyNumberFormat="1" applyFill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4" fontId="0" fillId="34" borderId="10" xfId="0" applyNumberFormat="1" applyFill="1" applyBorder="1" applyAlignment="1">
      <alignment vertical="top"/>
    </xf>
    <xf numFmtId="4" fontId="0" fillId="34" borderId="0" xfId="0" applyNumberFormat="1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4" fontId="0" fillId="34" borderId="11" xfId="0" applyNumberFormat="1" applyFill="1" applyBorder="1" applyAlignment="1">
      <alignment vertical="top"/>
    </xf>
    <xf numFmtId="0" fontId="0" fillId="0" borderId="0" xfId="0" applyAlignment="1">
      <alignment vertical="top"/>
    </xf>
    <xf numFmtId="4" fontId="43" fillId="0" borderId="0" xfId="23" applyNumberFormat="1" applyFont="1" applyFill="1" applyBorder="1" applyAlignment="1">
      <alignment horizontal="center" vertical="top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44" fillId="0" borderId="0" xfId="23" applyFont="1" applyFill="1" applyAlignment="1">
      <alignment horizontal="center"/>
    </xf>
    <xf numFmtId="0" fontId="43" fillId="0" borderId="0" xfId="23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80" zoomScaleNormal="80" workbookViewId="0" topLeftCell="A1">
      <pane xSplit="5" ySplit="30" topLeftCell="F31" activePane="bottomRight" state="frozen"/>
      <selection pane="topLeft" activeCell="A1" sqref="A1"/>
      <selection pane="topRight" activeCell="F1" sqref="F1"/>
      <selection pane="bottomLeft" activeCell="A31" sqref="A31"/>
      <selection pane="bottomRight" activeCell="A4" sqref="A4"/>
    </sheetView>
  </sheetViews>
  <sheetFormatPr defaultColWidth="9.140625" defaultRowHeight="12.75"/>
  <cols>
    <col min="1" max="1" width="9.140625" style="2" customWidth="1"/>
    <col min="2" max="2" width="57.00390625" style="25" bestFit="1" customWidth="1"/>
    <col min="3" max="3" width="11.57421875" style="2" customWidth="1"/>
    <col min="4" max="4" width="8.7109375" style="0" bestFit="1" customWidth="1"/>
    <col min="5" max="5" width="11.7109375" style="1" customWidth="1"/>
    <col min="6" max="6" width="14.140625" style="2" bestFit="1" customWidth="1"/>
    <col min="7" max="7" width="10.7109375" style="1" customWidth="1"/>
    <col min="8" max="8" width="13.00390625" style="0" customWidth="1"/>
    <col min="9" max="9" width="8.7109375" style="1" bestFit="1" customWidth="1"/>
    <col min="10" max="10" width="13.57421875" style="1" customWidth="1"/>
    <col min="11" max="11" width="10.28125" style="1" customWidth="1"/>
    <col min="12" max="13" width="10.7109375" style="1" customWidth="1"/>
    <col min="14" max="16" width="13.00390625" style="0" customWidth="1"/>
    <col min="18" max="18" width="14.7109375" style="0" customWidth="1"/>
  </cols>
  <sheetData>
    <row r="1" ht="12.75">
      <c r="B1" s="24" t="s">
        <v>53</v>
      </c>
    </row>
    <row r="3" spans="4:16" ht="12.75">
      <c r="D3" s="67" t="s">
        <v>58</v>
      </c>
      <c r="E3" s="67"/>
      <c r="F3" s="67"/>
      <c r="G3" s="67"/>
      <c r="I3" s="68" t="s">
        <v>17</v>
      </c>
      <c r="J3" s="68"/>
      <c r="K3" s="68"/>
      <c r="L3" s="68"/>
      <c r="M3"/>
      <c r="N3" s="65"/>
      <c r="O3" s="66"/>
      <c r="P3" s="66"/>
    </row>
    <row r="4" spans="1:16" s="5" customFormat="1" ht="51">
      <c r="A4" s="13" t="s">
        <v>0</v>
      </c>
      <c r="B4" s="26" t="s">
        <v>1</v>
      </c>
      <c r="C4" s="14" t="s">
        <v>4</v>
      </c>
      <c r="D4" s="15" t="s">
        <v>80</v>
      </c>
      <c r="E4" s="43" t="s">
        <v>81</v>
      </c>
      <c r="F4" s="16" t="s">
        <v>5</v>
      </c>
      <c r="G4" s="45" t="s">
        <v>7</v>
      </c>
      <c r="H4" s="17" t="s">
        <v>9</v>
      </c>
      <c r="I4" s="18" t="s">
        <v>2</v>
      </c>
      <c r="J4" s="19" t="s">
        <v>10</v>
      </c>
      <c r="K4" s="19" t="s">
        <v>5</v>
      </c>
      <c r="L4" s="20" t="s">
        <v>8</v>
      </c>
      <c r="M4"/>
      <c r="N4" s="41"/>
      <c r="O4" s="41"/>
      <c r="P4" s="41"/>
    </row>
    <row r="5" spans="1:16" ht="12.75">
      <c r="A5" s="3"/>
      <c r="B5" s="24" t="s">
        <v>16</v>
      </c>
      <c r="D5" s="6"/>
      <c r="E5" s="44"/>
      <c r="F5" s="7"/>
      <c r="G5" s="46"/>
      <c r="H5" s="4"/>
      <c r="I5" s="8"/>
      <c r="J5" s="9"/>
      <c r="K5" s="9"/>
      <c r="L5" s="10"/>
      <c r="M5"/>
      <c r="N5" s="38"/>
      <c r="O5" s="38"/>
      <c r="P5" s="38"/>
    </row>
    <row r="6" spans="1:16" ht="12.75">
      <c r="A6" s="2">
        <v>1</v>
      </c>
      <c r="B6" s="37" t="s">
        <v>19</v>
      </c>
      <c r="C6" s="2">
        <v>2</v>
      </c>
      <c r="D6" s="35">
        <v>478.13</v>
      </c>
      <c r="E6" s="44">
        <f aca="true" t="shared" si="0" ref="E6:E28">SUM(D6*C6)</f>
        <v>956.26</v>
      </c>
      <c r="F6" s="7"/>
      <c r="G6" s="47">
        <f aca="true" t="shared" si="1" ref="G6:G28">SUM(D6*F6)</f>
        <v>0</v>
      </c>
      <c r="H6" s="4">
        <f aca="true" t="shared" si="2" ref="H6:H28">SUM(C6-F6)</f>
        <v>2</v>
      </c>
      <c r="I6" s="8"/>
      <c r="J6" s="9"/>
      <c r="K6" s="9"/>
      <c r="L6" s="10"/>
      <c r="M6"/>
      <c r="N6" s="39"/>
      <c r="O6" s="39"/>
      <c r="P6" s="39"/>
    </row>
    <row r="7" spans="1:16" ht="12.75">
      <c r="A7" s="2" t="s">
        <v>55</v>
      </c>
      <c r="B7" s="37" t="s">
        <v>56</v>
      </c>
      <c r="C7" s="2">
        <v>2</v>
      </c>
      <c r="D7" s="35">
        <v>177.27</v>
      </c>
      <c r="E7" s="44">
        <f t="shared" si="0"/>
        <v>354.54</v>
      </c>
      <c r="F7" s="7"/>
      <c r="G7" s="47"/>
      <c r="H7" s="4"/>
      <c r="I7" s="8"/>
      <c r="J7" s="9"/>
      <c r="K7" s="9"/>
      <c r="L7" s="10"/>
      <c r="M7"/>
      <c r="N7" s="39"/>
      <c r="O7" s="39"/>
      <c r="P7" s="39"/>
    </row>
    <row r="8" spans="1:16" ht="12.75">
      <c r="A8" s="2">
        <v>2</v>
      </c>
      <c r="B8" s="36" t="s">
        <v>57</v>
      </c>
      <c r="C8" s="2">
        <v>1</v>
      </c>
      <c r="D8" s="35">
        <v>1110.86</v>
      </c>
      <c r="E8" s="44">
        <f t="shared" si="0"/>
        <v>1110.86</v>
      </c>
      <c r="F8" s="7">
        <v>1</v>
      </c>
      <c r="G8" s="47">
        <f t="shared" si="1"/>
        <v>1110.86</v>
      </c>
      <c r="H8" s="4">
        <f t="shared" si="2"/>
        <v>0</v>
      </c>
      <c r="I8" s="8"/>
      <c r="J8" s="9"/>
      <c r="K8" s="11"/>
      <c r="L8" s="10"/>
      <c r="M8"/>
      <c r="N8" s="40"/>
      <c r="O8" s="40"/>
      <c r="P8" s="40"/>
    </row>
    <row r="9" spans="1:16" ht="12.75">
      <c r="A9" s="2">
        <v>3</v>
      </c>
      <c r="B9" s="36" t="s">
        <v>59</v>
      </c>
      <c r="C9" s="2">
        <v>1</v>
      </c>
      <c r="D9" s="35">
        <v>311.14</v>
      </c>
      <c r="E9" s="44">
        <f t="shared" si="0"/>
        <v>311.14</v>
      </c>
      <c r="F9" s="7">
        <v>1</v>
      </c>
      <c r="G9" s="47">
        <f t="shared" si="1"/>
        <v>311.14</v>
      </c>
      <c r="H9" s="4">
        <f t="shared" si="2"/>
        <v>0</v>
      </c>
      <c r="I9" s="8"/>
      <c r="J9" s="9"/>
      <c r="K9" s="11"/>
      <c r="L9" s="10"/>
      <c r="M9"/>
      <c r="N9" s="40"/>
      <c r="O9" s="40"/>
      <c r="P9" s="40"/>
    </row>
    <row r="10" spans="1:16" ht="12.75">
      <c r="A10" s="2">
        <v>4</v>
      </c>
      <c r="B10" s="36" t="s">
        <v>60</v>
      </c>
      <c r="C10" s="2">
        <v>1</v>
      </c>
      <c r="D10" s="35">
        <v>378.81</v>
      </c>
      <c r="E10" s="44">
        <f t="shared" si="0"/>
        <v>378.81</v>
      </c>
      <c r="F10" s="7">
        <v>1</v>
      </c>
      <c r="G10" s="47">
        <f t="shared" si="1"/>
        <v>378.81</v>
      </c>
      <c r="H10" s="4">
        <f t="shared" si="2"/>
        <v>0</v>
      </c>
      <c r="I10" s="8"/>
      <c r="J10" s="9"/>
      <c r="K10" s="11"/>
      <c r="L10" s="10"/>
      <c r="M10"/>
      <c r="N10" s="40"/>
      <c r="O10" s="40"/>
      <c r="P10" s="40"/>
    </row>
    <row r="11" spans="1:16" ht="12.75">
      <c r="A11" s="2">
        <v>5</v>
      </c>
      <c r="B11" s="37" t="s">
        <v>31</v>
      </c>
      <c r="C11" s="2">
        <v>2</v>
      </c>
      <c r="D11" s="35"/>
      <c r="E11" s="44">
        <f t="shared" si="0"/>
        <v>0</v>
      </c>
      <c r="F11" s="7"/>
      <c r="G11" s="47">
        <f t="shared" si="1"/>
        <v>0</v>
      </c>
      <c r="H11" s="4">
        <f t="shared" si="2"/>
        <v>2</v>
      </c>
      <c r="I11" s="8"/>
      <c r="J11" s="9"/>
      <c r="K11" s="11"/>
      <c r="L11" s="10"/>
      <c r="M11"/>
      <c r="N11" s="40"/>
      <c r="O11" s="40"/>
      <c r="P11" s="40"/>
    </row>
    <row r="12" spans="1:16" ht="12.75">
      <c r="A12" s="2">
        <v>6</v>
      </c>
      <c r="B12" s="37" t="s">
        <v>32</v>
      </c>
      <c r="C12" s="2">
        <v>8</v>
      </c>
      <c r="D12" s="35"/>
      <c r="E12" s="44">
        <f t="shared" si="0"/>
        <v>0</v>
      </c>
      <c r="F12" s="7"/>
      <c r="G12" s="47">
        <f t="shared" si="1"/>
        <v>0</v>
      </c>
      <c r="H12" s="4">
        <f t="shared" si="2"/>
        <v>8</v>
      </c>
      <c r="I12" s="8"/>
      <c r="J12" s="9"/>
      <c r="K12" s="11"/>
      <c r="L12" s="10"/>
      <c r="M12"/>
      <c r="N12" s="40"/>
      <c r="O12" s="40"/>
      <c r="P12" s="40"/>
    </row>
    <row r="13" spans="1:16" ht="12.75">
      <c r="A13" s="2">
        <v>7</v>
      </c>
      <c r="B13" s="37" t="s">
        <v>33</v>
      </c>
      <c r="C13" s="2">
        <v>8</v>
      </c>
      <c r="D13" s="35"/>
      <c r="E13" s="44">
        <f t="shared" si="0"/>
        <v>0</v>
      </c>
      <c r="F13" s="7"/>
      <c r="G13" s="47">
        <f t="shared" si="1"/>
        <v>0</v>
      </c>
      <c r="H13" s="4">
        <f t="shared" si="2"/>
        <v>8</v>
      </c>
      <c r="I13" s="8"/>
      <c r="J13" s="9"/>
      <c r="K13" s="11"/>
      <c r="L13" s="10"/>
      <c r="M13"/>
      <c r="N13" s="40"/>
      <c r="O13" s="40"/>
      <c r="P13" s="40"/>
    </row>
    <row r="14" spans="1:16" ht="12.75">
      <c r="A14" s="2">
        <v>8</v>
      </c>
      <c r="B14" s="37" t="s">
        <v>37</v>
      </c>
      <c r="C14" s="2">
        <v>10</v>
      </c>
      <c r="D14" s="35"/>
      <c r="E14" s="44">
        <f t="shared" si="0"/>
        <v>0</v>
      </c>
      <c r="F14" s="7"/>
      <c r="G14" s="47">
        <f t="shared" si="1"/>
        <v>0</v>
      </c>
      <c r="H14" s="4">
        <f t="shared" si="2"/>
        <v>10</v>
      </c>
      <c r="I14" s="8"/>
      <c r="J14" s="9"/>
      <c r="K14" s="11"/>
      <c r="L14" s="10"/>
      <c r="M14"/>
      <c r="N14" s="40"/>
      <c r="O14" s="40"/>
      <c r="P14" s="40"/>
    </row>
    <row r="15" spans="1:16" ht="12.75">
      <c r="A15" s="2">
        <v>9</v>
      </c>
      <c r="B15" s="37" t="s">
        <v>38</v>
      </c>
      <c r="C15" s="2">
        <v>2</v>
      </c>
      <c r="D15" s="35"/>
      <c r="E15" s="44">
        <f t="shared" si="0"/>
        <v>0</v>
      </c>
      <c r="F15" s="7"/>
      <c r="G15" s="47">
        <f t="shared" si="1"/>
        <v>0</v>
      </c>
      <c r="H15" s="4">
        <f t="shared" si="2"/>
        <v>2</v>
      </c>
      <c r="I15" s="8"/>
      <c r="J15" s="9"/>
      <c r="K15" s="11"/>
      <c r="L15" s="10"/>
      <c r="M15"/>
      <c r="N15" s="40"/>
      <c r="O15" s="40"/>
      <c r="P15" s="40"/>
    </row>
    <row r="16" spans="1:16" ht="12.75">
      <c r="A16" s="2">
        <v>10</v>
      </c>
      <c r="B16" s="37" t="s">
        <v>39</v>
      </c>
      <c r="C16" s="2">
        <v>3</v>
      </c>
      <c r="D16" s="35"/>
      <c r="E16" s="44">
        <f t="shared" si="0"/>
        <v>0</v>
      </c>
      <c r="F16" s="7"/>
      <c r="G16" s="47">
        <f t="shared" si="1"/>
        <v>0</v>
      </c>
      <c r="H16" s="4">
        <f t="shared" si="2"/>
        <v>3</v>
      </c>
      <c r="I16" s="8"/>
      <c r="J16" s="9"/>
      <c r="K16" s="11"/>
      <c r="L16" s="10"/>
      <c r="M16"/>
      <c r="N16" s="40"/>
      <c r="O16" s="40"/>
      <c r="P16" s="40"/>
    </row>
    <row r="17" spans="1:16" ht="12.75">
      <c r="A17" s="2">
        <v>11</v>
      </c>
      <c r="B17" s="37" t="s">
        <v>40</v>
      </c>
      <c r="C17" s="2">
        <v>2</v>
      </c>
      <c r="D17" s="35"/>
      <c r="E17" s="44">
        <f t="shared" si="0"/>
        <v>0</v>
      </c>
      <c r="F17" s="7"/>
      <c r="G17" s="47">
        <f t="shared" si="1"/>
        <v>0</v>
      </c>
      <c r="H17" s="4">
        <f t="shared" si="2"/>
        <v>2</v>
      </c>
      <c r="I17" s="8"/>
      <c r="J17" s="9"/>
      <c r="K17" s="11"/>
      <c r="L17" s="10"/>
      <c r="M17"/>
      <c r="N17" s="40"/>
      <c r="O17" s="40"/>
      <c r="P17" s="40"/>
    </row>
    <row r="18" spans="1:16" ht="12.75">
      <c r="A18" s="2">
        <v>12</v>
      </c>
      <c r="B18" s="37" t="s">
        <v>41</v>
      </c>
      <c r="C18" s="2">
        <v>2</v>
      </c>
      <c r="D18" s="35"/>
      <c r="E18" s="44">
        <f t="shared" si="0"/>
        <v>0</v>
      </c>
      <c r="F18" s="7"/>
      <c r="G18" s="47">
        <f t="shared" si="1"/>
        <v>0</v>
      </c>
      <c r="H18" s="4">
        <f t="shared" si="2"/>
        <v>2</v>
      </c>
      <c r="I18" s="8"/>
      <c r="J18" s="9"/>
      <c r="K18" s="11"/>
      <c r="L18" s="10"/>
      <c r="M18"/>
      <c r="N18" s="40"/>
      <c r="O18" s="40"/>
      <c r="P18" s="40"/>
    </row>
    <row r="19" spans="1:16" ht="12.75">
      <c r="A19" s="2">
        <v>13</v>
      </c>
      <c r="B19" s="37" t="s">
        <v>42</v>
      </c>
      <c r="C19" s="2">
        <v>2</v>
      </c>
      <c r="D19" s="35"/>
      <c r="E19" s="44">
        <f t="shared" si="0"/>
        <v>0</v>
      </c>
      <c r="F19" s="7"/>
      <c r="G19" s="47">
        <f t="shared" si="1"/>
        <v>0</v>
      </c>
      <c r="H19" s="4">
        <f t="shared" si="2"/>
        <v>2</v>
      </c>
      <c r="I19" s="8"/>
      <c r="J19" s="9"/>
      <c r="K19" s="11"/>
      <c r="L19" s="10"/>
      <c r="M19"/>
      <c r="N19" s="40"/>
      <c r="O19" s="40"/>
      <c r="P19" s="40"/>
    </row>
    <row r="20" spans="1:16" ht="12.75">
      <c r="A20" s="2">
        <v>14</v>
      </c>
      <c r="B20" s="37" t="s">
        <v>43</v>
      </c>
      <c r="C20" s="2">
        <v>3</v>
      </c>
      <c r="D20" s="35"/>
      <c r="E20" s="44">
        <f t="shared" si="0"/>
        <v>0</v>
      </c>
      <c r="F20" s="7"/>
      <c r="G20" s="47">
        <f t="shared" si="1"/>
        <v>0</v>
      </c>
      <c r="H20" s="4">
        <f t="shared" si="2"/>
        <v>3</v>
      </c>
      <c r="I20" s="8"/>
      <c r="J20" s="9"/>
      <c r="K20" s="11"/>
      <c r="L20" s="10"/>
      <c r="M20"/>
      <c r="N20" s="40"/>
      <c r="O20" s="40"/>
      <c r="P20" s="40"/>
    </row>
    <row r="21" spans="1:16" ht="12.75">
      <c r="A21" s="2">
        <v>15</v>
      </c>
      <c r="B21" s="37" t="s">
        <v>46</v>
      </c>
      <c r="C21" s="2">
        <v>2</v>
      </c>
      <c r="D21" s="35"/>
      <c r="E21" s="44">
        <f t="shared" si="0"/>
        <v>0</v>
      </c>
      <c r="F21" s="7"/>
      <c r="G21" s="47">
        <f t="shared" si="1"/>
        <v>0</v>
      </c>
      <c r="H21" s="4">
        <f t="shared" si="2"/>
        <v>2</v>
      </c>
      <c r="I21" s="8"/>
      <c r="J21" s="9"/>
      <c r="K21" s="11"/>
      <c r="L21" s="10"/>
      <c r="M21"/>
      <c r="N21" s="40"/>
      <c r="O21" s="40"/>
      <c r="P21" s="40"/>
    </row>
    <row r="22" spans="1:16" ht="12.75">
      <c r="A22" s="2">
        <v>16</v>
      </c>
      <c r="B22" s="37" t="s">
        <v>47</v>
      </c>
      <c r="C22" s="2">
        <v>2</v>
      </c>
      <c r="D22" s="35"/>
      <c r="E22" s="44">
        <f t="shared" si="0"/>
        <v>0</v>
      </c>
      <c r="F22" s="7"/>
      <c r="G22" s="47">
        <f t="shared" si="1"/>
        <v>0</v>
      </c>
      <c r="H22" s="4">
        <f t="shared" si="2"/>
        <v>2</v>
      </c>
      <c r="I22" s="8"/>
      <c r="J22" s="9"/>
      <c r="K22" s="11"/>
      <c r="L22" s="10"/>
      <c r="M22"/>
      <c r="N22" s="40"/>
      <c r="O22" s="40"/>
      <c r="P22" s="40"/>
    </row>
    <row r="23" spans="1:16" ht="12.75">
      <c r="A23" s="2">
        <v>17</v>
      </c>
      <c r="B23" s="37" t="s">
        <v>48</v>
      </c>
      <c r="C23" s="2">
        <v>2</v>
      </c>
      <c r="D23" s="35"/>
      <c r="E23" s="44">
        <f t="shared" si="0"/>
        <v>0</v>
      </c>
      <c r="F23" s="7"/>
      <c r="G23" s="47">
        <f t="shared" si="1"/>
        <v>0</v>
      </c>
      <c r="H23" s="4">
        <f t="shared" si="2"/>
        <v>2</v>
      </c>
      <c r="I23" s="8"/>
      <c r="J23" s="9"/>
      <c r="K23" s="11"/>
      <c r="L23" s="10"/>
      <c r="M23"/>
      <c r="N23" s="40"/>
      <c r="O23" s="40"/>
      <c r="P23" s="40"/>
    </row>
    <row r="24" spans="1:16" ht="12.75">
      <c r="A24" s="2">
        <v>18</v>
      </c>
      <c r="B24" s="36" t="s">
        <v>61</v>
      </c>
      <c r="C24" s="2">
        <v>2</v>
      </c>
      <c r="D24" s="35">
        <v>94.6</v>
      </c>
      <c r="E24" s="44">
        <f t="shared" si="0"/>
        <v>189.2</v>
      </c>
      <c r="F24" s="7">
        <v>2</v>
      </c>
      <c r="G24" s="47">
        <f t="shared" si="1"/>
        <v>189.2</v>
      </c>
      <c r="H24" s="4">
        <f t="shared" si="2"/>
        <v>0</v>
      </c>
      <c r="I24" s="8"/>
      <c r="J24" s="9"/>
      <c r="K24" s="11"/>
      <c r="L24" s="10"/>
      <c r="M24"/>
      <c r="N24" s="40"/>
      <c r="O24" s="40"/>
      <c r="P24" s="40"/>
    </row>
    <row r="25" spans="1:16" ht="12.75">
      <c r="A25" s="2">
        <v>19</v>
      </c>
      <c r="B25" s="37" t="s">
        <v>49</v>
      </c>
      <c r="C25" s="2">
        <v>5</v>
      </c>
      <c r="D25" s="35"/>
      <c r="E25" s="44">
        <f t="shared" si="0"/>
        <v>0</v>
      </c>
      <c r="F25" s="7"/>
      <c r="G25" s="47">
        <f t="shared" si="1"/>
        <v>0</v>
      </c>
      <c r="H25" s="4">
        <f t="shared" si="2"/>
        <v>5</v>
      </c>
      <c r="I25" s="8"/>
      <c r="J25" s="9"/>
      <c r="K25" s="11"/>
      <c r="L25" s="10"/>
      <c r="M25"/>
      <c r="N25" s="40"/>
      <c r="O25" s="40"/>
      <c r="P25" s="40"/>
    </row>
    <row r="26" spans="1:16" ht="12.75">
      <c r="A26" s="2">
        <v>20</v>
      </c>
      <c r="B26" s="37" t="s">
        <v>50</v>
      </c>
      <c r="C26" s="2">
        <v>20</v>
      </c>
      <c r="D26" s="35"/>
      <c r="E26" s="44">
        <f t="shared" si="0"/>
        <v>0</v>
      </c>
      <c r="F26" s="7"/>
      <c r="G26" s="47">
        <f t="shared" si="1"/>
        <v>0</v>
      </c>
      <c r="H26" s="4">
        <f t="shared" si="2"/>
        <v>20</v>
      </c>
      <c r="I26" s="8"/>
      <c r="J26" s="9"/>
      <c r="K26" s="11"/>
      <c r="L26" s="10"/>
      <c r="M26"/>
      <c r="N26" s="40"/>
      <c r="O26" s="40"/>
      <c r="P26" s="40"/>
    </row>
    <row r="27" spans="1:16" ht="12.75">
      <c r="A27" s="2">
        <v>21</v>
      </c>
      <c r="B27" s="37" t="s">
        <v>51</v>
      </c>
      <c r="C27" s="2">
        <v>20</v>
      </c>
      <c r="D27" s="35"/>
      <c r="E27" s="44">
        <f t="shared" si="0"/>
        <v>0</v>
      </c>
      <c r="F27" s="7"/>
      <c r="G27" s="47">
        <f t="shared" si="1"/>
        <v>0</v>
      </c>
      <c r="H27" s="4">
        <f t="shared" si="2"/>
        <v>20</v>
      </c>
      <c r="I27" s="8"/>
      <c r="J27" s="9"/>
      <c r="K27" s="11"/>
      <c r="L27" s="10"/>
      <c r="M27"/>
      <c r="N27" s="40"/>
      <c r="O27" s="40"/>
      <c r="P27" s="40"/>
    </row>
    <row r="28" spans="1:16" ht="12.75">
      <c r="A28" s="2">
        <v>22</v>
      </c>
      <c r="B28" s="37" t="s">
        <v>52</v>
      </c>
      <c r="C28" s="2">
        <v>20</v>
      </c>
      <c r="D28" s="6"/>
      <c r="E28" s="44">
        <f t="shared" si="0"/>
        <v>0</v>
      </c>
      <c r="F28" s="7"/>
      <c r="G28" s="47">
        <f t="shared" si="1"/>
        <v>0</v>
      </c>
      <c r="H28" s="4">
        <f t="shared" si="2"/>
        <v>20</v>
      </c>
      <c r="I28" s="8"/>
      <c r="J28" s="9"/>
      <c r="K28" s="11"/>
      <c r="L28" s="10"/>
      <c r="M28"/>
      <c r="N28" s="40"/>
      <c r="O28" s="40"/>
      <c r="P28" s="40"/>
    </row>
    <row r="29" spans="2:16" ht="12.75">
      <c r="B29" s="24" t="s">
        <v>6</v>
      </c>
      <c r="D29" s="6"/>
      <c r="E29" s="44"/>
      <c r="F29" s="7"/>
      <c r="G29" s="47"/>
      <c r="H29" s="4"/>
      <c r="I29" s="8"/>
      <c r="J29" s="9"/>
      <c r="K29" s="11"/>
      <c r="L29" s="10"/>
      <c r="M29"/>
      <c r="N29" s="40"/>
      <c r="O29" s="40"/>
      <c r="P29" s="40"/>
    </row>
    <row r="30" spans="1:16" ht="12.75">
      <c r="A30" s="2">
        <v>23</v>
      </c>
      <c r="B30" s="36" t="s">
        <v>62</v>
      </c>
      <c r="C30" s="2">
        <v>1</v>
      </c>
      <c r="D30" s="35">
        <v>2900</v>
      </c>
      <c r="E30" s="44">
        <f aca="true" t="shared" si="3" ref="E30:E40">SUM(D30*C30)</f>
        <v>2900</v>
      </c>
      <c r="F30" s="7">
        <v>1</v>
      </c>
      <c r="G30" s="47">
        <f aca="true" t="shared" si="4" ref="G30:G55">SUM(D30*F30)</f>
        <v>2900</v>
      </c>
      <c r="H30" s="4">
        <f aca="true" t="shared" si="5" ref="H30:H55">SUM(C30-F30)</f>
        <v>0</v>
      </c>
      <c r="I30" s="8"/>
      <c r="J30" s="9"/>
      <c r="K30" s="11"/>
      <c r="L30" s="10"/>
      <c r="M30"/>
      <c r="N30" s="40"/>
      <c r="O30" s="40"/>
      <c r="P30" s="40"/>
    </row>
    <row r="31" spans="1:16" ht="12.75">
      <c r="A31" s="2">
        <v>24</v>
      </c>
      <c r="B31" s="37" t="s">
        <v>20</v>
      </c>
      <c r="C31" s="2">
        <v>2</v>
      </c>
      <c r="D31" s="6"/>
      <c r="E31" s="44">
        <f t="shared" si="3"/>
        <v>0</v>
      </c>
      <c r="F31" s="7"/>
      <c r="G31" s="47">
        <f t="shared" si="4"/>
        <v>0</v>
      </c>
      <c r="H31" s="4">
        <f t="shared" si="5"/>
        <v>2</v>
      </c>
      <c r="I31" s="8"/>
      <c r="J31" s="9"/>
      <c r="K31" s="11"/>
      <c r="L31" s="10"/>
      <c r="M31"/>
      <c r="N31" s="40"/>
      <c r="O31" s="40"/>
      <c r="P31" s="40"/>
    </row>
    <row r="32" spans="1:16" ht="12.75">
      <c r="A32" s="2">
        <v>25</v>
      </c>
      <c r="B32" s="37" t="s">
        <v>21</v>
      </c>
      <c r="C32" s="2">
        <v>2000</v>
      </c>
      <c r="D32" s="6"/>
      <c r="E32" s="44">
        <f t="shared" si="3"/>
        <v>0</v>
      </c>
      <c r="F32" s="7"/>
      <c r="G32" s="47">
        <f t="shared" si="4"/>
        <v>0</v>
      </c>
      <c r="H32" s="4">
        <f t="shared" si="5"/>
        <v>2000</v>
      </c>
      <c r="I32" s="8"/>
      <c r="J32" s="9"/>
      <c r="K32" s="11"/>
      <c r="L32" s="10"/>
      <c r="M32"/>
      <c r="N32" s="40"/>
      <c r="O32" s="40"/>
      <c r="P32" s="40"/>
    </row>
    <row r="33" spans="1:16" ht="12.75">
      <c r="A33" s="2">
        <v>26</v>
      </c>
      <c r="B33" s="37" t="s">
        <v>22</v>
      </c>
      <c r="C33" s="23">
        <v>2</v>
      </c>
      <c r="D33" s="35"/>
      <c r="E33" s="44">
        <f t="shared" si="3"/>
        <v>0</v>
      </c>
      <c r="F33" s="7"/>
      <c r="G33" s="47">
        <f t="shared" si="4"/>
        <v>0</v>
      </c>
      <c r="H33" s="4">
        <f t="shared" si="5"/>
        <v>2</v>
      </c>
      <c r="I33" s="8"/>
      <c r="J33" s="9"/>
      <c r="K33" s="11"/>
      <c r="L33" s="10"/>
      <c r="M33"/>
      <c r="N33" s="40"/>
      <c r="O33" s="40"/>
      <c r="P33" s="40"/>
    </row>
    <row r="34" spans="1:16" ht="12.75">
      <c r="A34" s="2">
        <v>27</v>
      </c>
      <c r="B34" s="48" t="s">
        <v>54</v>
      </c>
      <c r="C34" s="23">
        <v>2</v>
      </c>
      <c r="D34" s="6">
        <v>351.77</v>
      </c>
      <c r="E34" s="44">
        <f t="shared" si="3"/>
        <v>703.54</v>
      </c>
      <c r="F34" s="7">
        <v>2</v>
      </c>
      <c r="G34" s="47">
        <f t="shared" si="4"/>
        <v>703.54</v>
      </c>
      <c r="H34" s="4">
        <f t="shared" si="5"/>
        <v>0</v>
      </c>
      <c r="I34" s="8"/>
      <c r="J34" s="9"/>
      <c r="K34" s="11"/>
      <c r="L34" s="10"/>
      <c r="M34"/>
      <c r="N34" s="40"/>
      <c r="O34" s="40"/>
      <c r="P34" s="40"/>
    </row>
    <row r="35" spans="1:16" ht="12.75">
      <c r="A35" s="2">
        <v>28</v>
      </c>
      <c r="B35" s="37" t="s">
        <v>23</v>
      </c>
      <c r="C35" s="23">
        <v>2</v>
      </c>
      <c r="D35" s="35"/>
      <c r="E35" s="44">
        <f t="shared" si="3"/>
        <v>0</v>
      </c>
      <c r="F35" s="7"/>
      <c r="G35" s="47">
        <f t="shared" si="4"/>
        <v>0</v>
      </c>
      <c r="H35" s="4">
        <f t="shared" si="5"/>
        <v>2</v>
      </c>
      <c r="I35" s="8"/>
      <c r="J35" s="9"/>
      <c r="K35" s="11"/>
      <c r="L35" s="10"/>
      <c r="M35"/>
      <c r="N35" s="40"/>
      <c r="O35" s="40"/>
      <c r="P35" s="40"/>
    </row>
    <row r="36" spans="1:16" ht="12.75">
      <c r="A36" s="2">
        <v>29</v>
      </c>
      <c r="B36" s="37" t="s">
        <v>24</v>
      </c>
      <c r="C36" s="23">
        <v>2</v>
      </c>
      <c r="D36" s="6"/>
      <c r="E36" s="44">
        <f t="shared" si="3"/>
        <v>0</v>
      </c>
      <c r="F36" s="7"/>
      <c r="G36" s="47">
        <f t="shared" si="4"/>
        <v>0</v>
      </c>
      <c r="H36" s="4">
        <f t="shared" si="5"/>
        <v>2</v>
      </c>
      <c r="I36" s="8"/>
      <c r="J36" s="9"/>
      <c r="K36" s="11"/>
      <c r="L36" s="10"/>
      <c r="M36"/>
      <c r="N36" s="40"/>
      <c r="O36" s="40"/>
      <c r="P36" s="40"/>
    </row>
    <row r="37" spans="1:16" ht="12.75">
      <c r="A37" s="2">
        <v>30</v>
      </c>
      <c r="B37" s="36" t="s">
        <v>63</v>
      </c>
      <c r="C37" s="23">
        <v>2</v>
      </c>
      <c r="D37" s="6">
        <v>220.63</v>
      </c>
      <c r="E37" s="44">
        <f t="shared" si="3"/>
        <v>441.26</v>
      </c>
      <c r="F37" s="7">
        <v>2</v>
      </c>
      <c r="G37" s="47">
        <f t="shared" si="4"/>
        <v>441.26</v>
      </c>
      <c r="H37" s="4">
        <f t="shared" si="5"/>
        <v>0</v>
      </c>
      <c r="I37" s="8"/>
      <c r="J37" s="9"/>
      <c r="K37" s="11"/>
      <c r="L37" s="10"/>
      <c r="M37"/>
      <c r="N37" s="40"/>
      <c r="O37" s="40"/>
      <c r="P37" s="40"/>
    </row>
    <row r="38" spans="1:16" ht="12.75">
      <c r="A38" s="2">
        <v>31</v>
      </c>
      <c r="B38" s="36" t="s">
        <v>64</v>
      </c>
      <c r="C38" s="23">
        <v>6</v>
      </c>
      <c r="D38" s="6">
        <v>17.74</v>
      </c>
      <c r="E38" s="44">
        <f t="shared" si="3"/>
        <v>106.44</v>
      </c>
      <c r="F38" s="7">
        <v>6</v>
      </c>
      <c r="G38" s="47">
        <f t="shared" si="4"/>
        <v>106.44</v>
      </c>
      <c r="H38" s="4">
        <f t="shared" si="5"/>
        <v>0</v>
      </c>
      <c r="I38" s="8"/>
      <c r="J38" s="9"/>
      <c r="K38" s="11"/>
      <c r="L38" s="10"/>
      <c r="M38"/>
      <c r="N38" s="40"/>
      <c r="O38" s="40"/>
      <c r="P38" s="40"/>
    </row>
    <row r="39" spans="1:16" ht="12.75">
      <c r="A39" s="2">
        <v>32</v>
      </c>
      <c r="B39" s="36" t="s">
        <v>65</v>
      </c>
      <c r="C39" s="23">
        <v>2</v>
      </c>
      <c r="D39" s="35">
        <v>524.57</v>
      </c>
      <c r="E39" s="44">
        <f t="shared" si="3"/>
        <v>1049.14</v>
      </c>
      <c r="F39" s="7">
        <v>2</v>
      </c>
      <c r="G39" s="47">
        <f t="shared" si="4"/>
        <v>1049.14</v>
      </c>
      <c r="H39" s="4">
        <f t="shared" si="5"/>
        <v>0</v>
      </c>
      <c r="I39" s="8"/>
      <c r="J39" s="9"/>
      <c r="K39" s="11"/>
      <c r="L39" s="10"/>
      <c r="M39"/>
      <c r="N39" s="40"/>
      <c r="O39" s="40"/>
      <c r="P39" s="40"/>
    </row>
    <row r="40" spans="1:16" ht="12.75">
      <c r="A40" s="2">
        <v>33</v>
      </c>
      <c r="B40" s="36" t="s">
        <v>66</v>
      </c>
      <c r="C40" s="23">
        <v>4</v>
      </c>
      <c r="D40" s="6">
        <v>1596.86</v>
      </c>
      <c r="E40" s="44">
        <f t="shared" si="3"/>
        <v>6387.44</v>
      </c>
      <c r="F40" s="7">
        <v>1</v>
      </c>
      <c r="G40" s="47">
        <f t="shared" si="4"/>
        <v>1596.86</v>
      </c>
      <c r="H40" s="4">
        <f t="shared" si="5"/>
        <v>3</v>
      </c>
      <c r="I40" s="8"/>
      <c r="J40" s="9"/>
      <c r="K40" s="11"/>
      <c r="L40" s="10"/>
      <c r="M40"/>
      <c r="N40" s="40"/>
      <c r="O40" s="40"/>
      <c r="P40" s="40"/>
    </row>
    <row r="41" spans="1:16" ht="12.75">
      <c r="A41" s="2">
        <v>34</v>
      </c>
      <c r="B41" s="36" t="s">
        <v>67</v>
      </c>
      <c r="C41" s="23">
        <v>10</v>
      </c>
      <c r="D41" s="6">
        <v>3.01</v>
      </c>
      <c r="E41" s="44">
        <f aca="true" t="shared" si="6" ref="E41:E52">SUM(D41*C41)</f>
        <v>30.099999999999998</v>
      </c>
      <c r="F41" s="7">
        <v>10</v>
      </c>
      <c r="G41" s="47">
        <f aca="true" t="shared" si="7" ref="G41:G52">SUM(D41*F41)</f>
        <v>30.099999999999998</v>
      </c>
      <c r="H41" s="4">
        <f aca="true" t="shared" si="8" ref="H41:H52">SUM(C41-F41)</f>
        <v>0</v>
      </c>
      <c r="I41" s="8"/>
      <c r="J41" s="9"/>
      <c r="K41" s="11"/>
      <c r="L41" s="10"/>
      <c r="M41"/>
      <c r="N41" s="40"/>
      <c r="O41" s="40"/>
      <c r="P41" s="40"/>
    </row>
    <row r="42" spans="1:16" ht="12.75">
      <c r="A42" s="2">
        <v>35</v>
      </c>
      <c r="B42" s="36" t="s">
        <v>68</v>
      </c>
      <c r="C42" s="23">
        <v>10</v>
      </c>
      <c r="D42" s="6">
        <v>4.26</v>
      </c>
      <c r="E42" s="44">
        <f t="shared" si="6"/>
        <v>42.599999999999994</v>
      </c>
      <c r="F42" s="7">
        <v>10</v>
      </c>
      <c r="G42" s="47">
        <f t="shared" si="7"/>
        <v>42.599999999999994</v>
      </c>
      <c r="H42" s="4">
        <f t="shared" si="8"/>
        <v>0</v>
      </c>
      <c r="I42" s="8"/>
      <c r="J42" s="9"/>
      <c r="K42" s="11"/>
      <c r="L42" s="10"/>
      <c r="M42"/>
      <c r="N42" s="40"/>
      <c r="O42" s="40"/>
      <c r="P42" s="40"/>
    </row>
    <row r="43" spans="1:16" ht="12.75">
      <c r="A43" s="2">
        <v>36</v>
      </c>
      <c r="B43" s="36" t="s">
        <v>69</v>
      </c>
      <c r="C43" s="23">
        <v>20</v>
      </c>
      <c r="D43" s="6">
        <v>1.77</v>
      </c>
      <c r="E43" s="44">
        <f t="shared" si="6"/>
        <v>35.4</v>
      </c>
      <c r="F43" s="7">
        <v>10</v>
      </c>
      <c r="G43" s="47">
        <f t="shared" si="7"/>
        <v>17.7</v>
      </c>
      <c r="H43" s="4">
        <f t="shared" si="8"/>
        <v>10</v>
      </c>
      <c r="I43" s="8"/>
      <c r="J43" s="9"/>
      <c r="K43" s="11"/>
      <c r="L43" s="10"/>
      <c r="M43"/>
      <c r="N43" s="40"/>
      <c r="O43" s="40"/>
      <c r="P43" s="40"/>
    </row>
    <row r="44" spans="1:16" ht="12.75">
      <c r="A44" s="2">
        <v>37</v>
      </c>
      <c r="B44" s="36" t="s">
        <v>70</v>
      </c>
      <c r="C44" s="23">
        <v>10</v>
      </c>
      <c r="D44" s="6">
        <v>3.47</v>
      </c>
      <c r="E44" s="44">
        <f t="shared" si="6"/>
        <v>34.7</v>
      </c>
      <c r="F44" s="7">
        <v>10</v>
      </c>
      <c r="G44" s="47">
        <f t="shared" si="7"/>
        <v>34.7</v>
      </c>
      <c r="H44" s="4">
        <f t="shared" si="8"/>
        <v>0</v>
      </c>
      <c r="I44" s="8"/>
      <c r="J44" s="9"/>
      <c r="K44" s="11"/>
      <c r="L44" s="10"/>
      <c r="M44"/>
      <c r="N44" s="40"/>
      <c r="O44" s="40"/>
      <c r="P44" s="40"/>
    </row>
    <row r="45" spans="1:16" ht="12.75">
      <c r="A45" s="2">
        <v>38</v>
      </c>
      <c r="B45" s="36" t="s">
        <v>71</v>
      </c>
      <c r="C45" s="23">
        <v>200</v>
      </c>
      <c r="D45" s="6">
        <v>9.26</v>
      </c>
      <c r="E45" s="44">
        <f t="shared" si="6"/>
        <v>1852</v>
      </c>
      <c r="F45" s="7">
        <v>15</v>
      </c>
      <c r="G45" s="47">
        <f t="shared" si="7"/>
        <v>138.9</v>
      </c>
      <c r="H45" s="4">
        <f t="shared" si="8"/>
        <v>185</v>
      </c>
      <c r="I45" s="8"/>
      <c r="J45" s="9"/>
      <c r="K45" s="11"/>
      <c r="L45" s="10"/>
      <c r="M45"/>
      <c r="N45" s="40"/>
      <c r="O45" s="40"/>
      <c r="P45" s="40"/>
    </row>
    <row r="46" spans="1:16" s="61" customFormat="1" ht="12.75">
      <c r="A46" s="49">
        <v>39</v>
      </c>
      <c r="B46" s="50" t="s">
        <v>72</v>
      </c>
      <c r="C46" s="51">
        <v>100</v>
      </c>
      <c r="D46" s="52">
        <v>7.41</v>
      </c>
      <c r="E46" s="53">
        <f t="shared" si="6"/>
        <v>741</v>
      </c>
      <c r="F46" s="54">
        <v>20</v>
      </c>
      <c r="G46" s="55">
        <f t="shared" si="7"/>
        <v>148.2</v>
      </c>
      <c r="H46" s="56">
        <f t="shared" si="8"/>
        <v>80</v>
      </c>
      <c r="I46" s="57"/>
      <c r="J46" s="58"/>
      <c r="K46" s="59"/>
      <c r="L46" s="60"/>
      <c r="N46" s="62"/>
      <c r="O46" s="62"/>
      <c r="P46" s="62"/>
    </row>
    <row r="47" spans="1:16" ht="12.75">
      <c r="A47" s="2">
        <v>40</v>
      </c>
      <c r="B47" s="37" t="s">
        <v>29</v>
      </c>
      <c r="C47" s="23">
        <v>20</v>
      </c>
      <c r="D47" s="6"/>
      <c r="E47" s="44">
        <f t="shared" si="6"/>
        <v>0</v>
      </c>
      <c r="F47" s="7"/>
      <c r="G47" s="47">
        <f t="shared" si="7"/>
        <v>0</v>
      </c>
      <c r="H47" s="4">
        <f t="shared" si="8"/>
        <v>20</v>
      </c>
      <c r="I47" s="8"/>
      <c r="J47" s="9"/>
      <c r="K47" s="11"/>
      <c r="L47" s="10"/>
      <c r="M47"/>
      <c r="N47" s="40"/>
      <c r="O47" s="40"/>
      <c r="P47" s="40"/>
    </row>
    <row r="48" spans="1:16" ht="12.75">
      <c r="A48" s="2">
        <v>41</v>
      </c>
      <c r="B48" s="37" t="s">
        <v>44</v>
      </c>
      <c r="C48" s="23">
        <v>50</v>
      </c>
      <c r="D48" s="6"/>
      <c r="E48" s="44">
        <f t="shared" si="6"/>
        <v>0</v>
      </c>
      <c r="F48" s="7"/>
      <c r="G48" s="47">
        <f t="shared" si="7"/>
        <v>0</v>
      </c>
      <c r="H48" s="4">
        <f t="shared" si="8"/>
        <v>50</v>
      </c>
      <c r="I48" s="8"/>
      <c r="J48" s="9"/>
      <c r="K48" s="11"/>
      <c r="L48" s="10"/>
      <c r="M48"/>
      <c r="N48" s="40"/>
      <c r="O48" s="40"/>
      <c r="P48" s="40"/>
    </row>
    <row r="49" spans="1:16" ht="12.75">
      <c r="A49" s="2">
        <v>42</v>
      </c>
      <c r="B49" s="37" t="s">
        <v>45</v>
      </c>
      <c r="C49" s="23">
        <v>160</v>
      </c>
      <c r="D49" s="6"/>
      <c r="E49" s="44">
        <f t="shared" si="6"/>
        <v>0</v>
      </c>
      <c r="F49" s="7"/>
      <c r="G49" s="47">
        <f t="shared" si="7"/>
        <v>0</v>
      </c>
      <c r="H49" s="4">
        <f t="shared" si="8"/>
        <v>160</v>
      </c>
      <c r="I49" s="8"/>
      <c r="J49" s="9"/>
      <c r="K49" s="11"/>
      <c r="L49" s="10"/>
      <c r="M49"/>
      <c r="N49" s="40"/>
      <c r="O49" s="40"/>
      <c r="P49" s="40"/>
    </row>
    <row r="50" spans="1:16" ht="12.75">
      <c r="A50" s="2">
        <v>43</v>
      </c>
      <c r="B50" s="36" t="s">
        <v>34</v>
      </c>
      <c r="C50" s="23">
        <v>500</v>
      </c>
      <c r="D50" s="6">
        <v>19.2</v>
      </c>
      <c r="E50" s="44">
        <f t="shared" si="6"/>
        <v>9600</v>
      </c>
      <c r="F50" s="7">
        <v>0</v>
      </c>
      <c r="G50" s="47">
        <f t="shared" si="7"/>
        <v>0</v>
      </c>
      <c r="H50" s="4">
        <f t="shared" si="8"/>
        <v>500</v>
      </c>
      <c r="I50" s="8"/>
      <c r="J50" s="9"/>
      <c r="K50" s="11"/>
      <c r="L50" s="10"/>
      <c r="M50"/>
      <c r="N50" s="40"/>
      <c r="O50" s="40"/>
      <c r="P50" s="40"/>
    </row>
    <row r="51" spans="1:16" ht="12.75">
      <c r="A51" s="2">
        <v>44</v>
      </c>
      <c r="B51" s="37" t="s">
        <v>35</v>
      </c>
      <c r="C51" s="23">
        <v>1800</v>
      </c>
      <c r="D51" s="6"/>
      <c r="E51" s="44">
        <f t="shared" si="6"/>
        <v>0</v>
      </c>
      <c r="F51" s="7"/>
      <c r="G51" s="47">
        <f t="shared" si="7"/>
        <v>0</v>
      </c>
      <c r="H51" s="4">
        <f t="shared" si="8"/>
        <v>1800</v>
      </c>
      <c r="I51" s="8"/>
      <c r="J51" s="9"/>
      <c r="K51" s="11"/>
      <c r="L51" s="10"/>
      <c r="M51"/>
      <c r="N51" s="40"/>
      <c r="O51" s="40"/>
      <c r="P51" s="40"/>
    </row>
    <row r="52" spans="1:16" ht="12.75">
      <c r="A52" s="2">
        <v>45</v>
      </c>
      <c r="B52" s="37" t="s">
        <v>36</v>
      </c>
      <c r="C52" s="23">
        <v>400</v>
      </c>
      <c r="D52" s="6"/>
      <c r="E52" s="44">
        <f t="shared" si="6"/>
        <v>0</v>
      </c>
      <c r="F52" s="7"/>
      <c r="G52" s="47">
        <f t="shared" si="7"/>
        <v>0</v>
      </c>
      <c r="H52" s="4">
        <f t="shared" si="8"/>
        <v>400</v>
      </c>
      <c r="I52" s="8"/>
      <c r="J52" s="9"/>
      <c r="K52" s="11"/>
      <c r="L52" s="10"/>
      <c r="M52"/>
      <c r="N52" s="40"/>
      <c r="O52" s="40"/>
      <c r="P52" s="40"/>
    </row>
    <row r="53" spans="2:16" ht="12.75">
      <c r="B53" s="27" t="s">
        <v>18</v>
      </c>
      <c r="C53" s="23"/>
      <c r="D53" s="6"/>
      <c r="E53" s="44"/>
      <c r="F53" s="7"/>
      <c r="G53" s="47"/>
      <c r="H53" s="4"/>
      <c r="I53" s="8"/>
      <c r="J53" s="9"/>
      <c r="K53" s="12"/>
      <c r="L53" s="10"/>
      <c r="M53"/>
      <c r="N53" s="40"/>
      <c r="O53" s="40"/>
      <c r="P53" s="40"/>
    </row>
    <row r="54" spans="1:16" ht="12.75">
      <c r="A54" s="2">
        <v>46</v>
      </c>
      <c r="B54" s="36" t="s">
        <v>73</v>
      </c>
      <c r="C54" s="23">
        <v>100</v>
      </c>
      <c r="D54" s="6">
        <v>10.49</v>
      </c>
      <c r="E54" s="44">
        <f aca="true" t="shared" si="9" ref="E54:E65">SUM(D54*C54)</f>
        <v>1049</v>
      </c>
      <c r="F54" s="7">
        <v>20</v>
      </c>
      <c r="G54" s="47">
        <f t="shared" si="4"/>
        <v>209.8</v>
      </c>
      <c r="H54" s="4">
        <f t="shared" si="5"/>
        <v>80</v>
      </c>
      <c r="I54" s="8"/>
      <c r="J54" s="9"/>
      <c r="K54" s="11"/>
      <c r="L54" s="10"/>
      <c r="M54"/>
      <c r="N54" s="40"/>
      <c r="O54" s="40"/>
      <c r="P54" s="40"/>
    </row>
    <row r="55" spans="1:16" ht="12.75">
      <c r="A55" s="2">
        <v>47</v>
      </c>
      <c r="B55" s="36" t="s">
        <v>74</v>
      </c>
      <c r="C55" s="23">
        <v>100</v>
      </c>
      <c r="D55" s="6">
        <v>16.2</v>
      </c>
      <c r="E55" s="44">
        <f t="shared" si="9"/>
        <v>1620</v>
      </c>
      <c r="F55" s="7">
        <v>20</v>
      </c>
      <c r="G55" s="47">
        <f t="shared" si="4"/>
        <v>324</v>
      </c>
      <c r="H55" s="4">
        <f t="shared" si="5"/>
        <v>80</v>
      </c>
      <c r="I55" s="8"/>
      <c r="J55" s="9"/>
      <c r="K55" s="11"/>
      <c r="L55" s="10"/>
      <c r="M55"/>
      <c r="N55" s="40"/>
      <c r="O55" s="40"/>
      <c r="P55" s="40"/>
    </row>
    <row r="56" spans="1:16" ht="12.75">
      <c r="A56" s="2">
        <v>48</v>
      </c>
      <c r="B56" s="36" t="s">
        <v>75</v>
      </c>
      <c r="C56" s="23">
        <v>60</v>
      </c>
      <c r="D56" s="6">
        <v>24.62</v>
      </c>
      <c r="E56" s="44">
        <f t="shared" si="9"/>
        <v>1477.2</v>
      </c>
      <c r="F56" s="7">
        <v>15</v>
      </c>
      <c r="G56" s="47">
        <f aca="true" t="shared" si="10" ref="G56:G65">SUM(D56*F56)</f>
        <v>369.3</v>
      </c>
      <c r="H56" s="4">
        <f aca="true" t="shared" si="11" ref="H56:H65">SUM(C56-F56)</f>
        <v>45</v>
      </c>
      <c r="I56" s="8"/>
      <c r="J56" s="9"/>
      <c r="K56" s="11"/>
      <c r="L56" s="10"/>
      <c r="M56"/>
      <c r="N56" s="40"/>
      <c r="O56" s="40"/>
      <c r="P56" s="40"/>
    </row>
    <row r="57" spans="1:16" ht="12.75">
      <c r="A57" s="2">
        <v>49</v>
      </c>
      <c r="B57" s="37" t="s">
        <v>25</v>
      </c>
      <c r="C57" s="23">
        <v>40</v>
      </c>
      <c r="D57" s="6"/>
      <c r="E57" s="44">
        <f t="shared" si="9"/>
        <v>0</v>
      </c>
      <c r="F57" s="7"/>
      <c r="G57" s="47">
        <f t="shared" si="10"/>
        <v>0</v>
      </c>
      <c r="H57" s="4">
        <f t="shared" si="11"/>
        <v>40</v>
      </c>
      <c r="I57" s="8"/>
      <c r="J57" s="9"/>
      <c r="K57" s="11"/>
      <c r="L57" s="10"/>
      <c r="M57"/>
      <c r="N57" s="40"/>
      <c r="O57" s="40"/>
      <c r="P57" s="40"/>
    </row>
    <row r="58" spans="1:16" ht="12.75">
      <c r="A58" s="2">
        <v>50</v>
      </c>
      <c r="B58" s="36" t="s">
        <v>76</v>
      </c>
      <c r="C58" s="23">
        <v>30</v>
      </c>
      <c r="D58" s="6">
        <v>3.86</v>
      </c>
      <c r="E58" s="44">
        <f t="shared" si="9"/>
        <v>115.8</v>
      </c>
      <c r="F58" s="7">
        <v>20</v>
      </c>
      <c r="G58" s="47">
        <f t="shared" si="10"/>
        <v>77.2</v>
      </c>
      <c r="H58" s="4">
        <f t="shared" si="11"/>
        <v>10</v>
      </c>
      <c r="I58" s="8"/>
      <c r="J58" s="9"/>
      <c r="K58" s="11"/>
      <c r="L58" s="10"/>
      <c r="M58"/>
      <c r="N58" s="40"/>
      <c r="O58" s="40"/>
      <c r="P58" s="40"/>
    </row>
    <row r="59" spans="1:16" ht="12.75">
      <c r="A59" s="2">
        <v>51</v>
      </c>
      <c r="B59" s="36" t="s">
        <v>77</v>
      </c>
      <c r="C59" s="23">
        <v>60</v>
      </c>
      <c r="D59" s="6">
        <v>2.85</v>
      </c>
      <c r="E59" s="44">
        <f t="shared" si="9"/>
        <v>171</v>
      </c>
      <c r="F59" s="7">
        <v>40</v>
      </c>
      <c r="G59" s="47">
        <f t="shared" si="10"/>
        <v>114</v>
      </c>
      <c r="H59" s="4">
        <f t="shared" si="11"/>
        <v>20</v>
      </c>
      <c r="I59" s="8"/>
      <c r="J59" s="9"/>
      <c r="K59" s="11"/>
      <c r="L59" s="10"/>
      <c r="M59"/>
      <c r="N59" s="40"/>
      <c r="O59" s="40"/>
      <c r="P59" s="40"/>
    </row>
    <row r="60" spans="1:16" ht="12.75">
      <c r="A60" s="2">
        <v>52</v>
      </c>
      <c r="B60" s="36" t="s">
        <v>78</v>
      </c>
      <c r="C60" s="23">
        <v>100</v>
      </c>
      <c r="D60" s="6">
        <v>9.26</v>
      </c>
      <c r="E60" s="44">
        <f t="shared" si="9"/>
        <v>926</v>
      </c>
      <c r="F60" s="7">
        <v>30</v>
      </c>
      <c r="G60" s="47">
        <f t="shared" si="10"/>
        <v>277.8</v>
      </c>
      <c r="H60" s="4">
        <f t="shared" si="11"/>
        <v>70</v>
      </c>
      <c r="I60" s="8"/>
      <c r="J60" s="9"/>
      <c r="K60" s="11"/>
      <c r="L60" s="10"/>
      <c r="M60"/>
      <c r="N60" s="40"/>
      <c r="O60" s="40"/>
      <c r="P60" s="40"/>
    </row>
    <row r="61" spans="1:16" ht="12.75">
      <c r="A61" s="2">
        <v>53</v>
      </c>
      <c r="B61" s="36" t="s">
        <v>26</v>
      </c>
      <c r="C61" s="23">
        <v>50</v>
      </c>
      <c r="D61" s="6">
        <v>19.29</v>
      </c>
      <c r="E61" s="44">
        <f t="shared" si="9"/>
        <v>964.5</v>
      </c>
      <c r="F61" s="7">
        <v>10</v>
      </c>
      <c r="G61" s="47">
        <f t="shared" si="10"/>
        <v>192.89999999999998</v>
      </c>
      <c r="H61" s="4">
        <f t="shared" si="11"/>
        <v>40</v>
      </c>
      <c r="I61" s="8"/>
      <c r="J61" s="9"/>
      <c r="K61" s="11"/>
      <c r="L61" s="10"/>
      <c r="M61"/>
      <c r="N61" s="40"/>
      <c r="O61" s="40"/>
      <c r="P61" s="40"/>
    </row>
    <row r="62" spans="1:16" ht="12.75">
      <c r="A62" s="2">
        <v>54</v>
      </c>
      <c r="B62" s="37" t="s">
        <v>27</v>
      </c>
      <c r="C62" s="23">
        <v>40</v>
      </c>
      <c r="D62" s="6"/>
      <c r="E62" s="44">
        <f t="shared" si="9"/>
        <v>0</v>
      </c>
      <c r="F62" s="7"/>
      <c r="G62" s="47">
        <f t="shared" si="10"/>
        <v>0</v>
      </c>
      <c r="H62" s="4">
        <f t="shared" si="11"/>
        <v>40</v>
      </c>
      <c r="I62" s="8"/>
      <c r="J62" s="9"/>
      <c r="K62" s="11"/>
      <c r="L62" s="10"/>
      <c r="M62"/>
      <c r="N62" s="40"/>
      <c r="O62" s="40"/>
      <c r="P62" s="40"/>
    </row>
    <row r="63" spans="1:16" ht="12.75">
      <c r="A63" s="2">
        <v>55</v>
      </c>
      <c r="B63" s="37" t="s">
        <v>28</v>
      </c>
      <c r="C63" s="23">
        <v>8</v>
      </c>
      <c r="D63" s="6"/>
      <c r="E63" s="44">
        <f t="shared" si="9"/>
        <v>0</v>
      </c>
      <c r="F63" s="7"/>
      <c r="G63" s="47">
        <f t="shared" si="10"/>
        <v>0</v>
      </c>
      <c r="H63" s="4">
        <f t="shared" si="11"/>
        <v>8</v>
      </c>
      <c r="I63" s="8"/>
      <c r="J63" s="9"/>
      <c r="K63" s="11"/>
      <c r="L63" s="10"/>
      <c r="M63"/>
      <c r="N63" s="40"/>
      <c r="O63" s="40"/>
      <c r="P63" s="40"/>
    </row>
    <row r="64" spans="1:16" ht="12.75">
      <c r="A64" s="2">
        <v>56</v>
      </c>
      <c r="B64" s="36" t="s">
        <v>79</v>
      </c>
      <c r="C64" s="23">
        <v>1000</v>
      </c>
      <c r="D64" s="6">
        <v>5.55</v>
      </c>
      <c r="E64" s="44">
        <f t="shared" si="9"/>
        <v>5550</v>
      </c>
      <c r="F64" s="7">
        <v>200</v>
      </c>
      <c r="G64" s="47">
        <f t="shared" si="10"/>
        <v>1110</v>
      </c>
      <c r="H64" s="4">
        <f t="shared" si="11"/>
        <v>800</v>
      </c>
      <c r="I64" s="8"/>
      <c r="J64" s="9"/>
      <c r="K64" s="11"/>
      <c r="L64" s="10"/>
      <c r="M64"/>
      <c r="N64" s="40"/>
      <c r="O64" s="40"/>
      <c r="P64" s="40"/>
    </row>
    <row r="65" spans="1:16" ht="12.75">
      <c r="A65" s="2">
        <v>57</v>
      </c>
      <c r="B65" s="37" t="s">
        <v>30</v>
      </c>
      <c r="C65" s="23">
        <v>30</v>
      </c>
      <c r="D65" s="6"/>
      <c r="E65" s="44">
        <f t="shared" si="9"/>
        <v>0</v>
      </c>
      <c r="F65" s="7"/>
      <c r="G65" s="47">
        <f t="shared" si="10"/>
        <v>0</v>
      </c>
      <c r="H65" s="4">
        <f t="shared" si="11"/>
        <v>30</v>
      </c>
      <c r="I65" s="8"/>
      <c r="J65" s="9"/>
      <c r="K65" s="11"/>
      <c r="L65" s="10"/>
      <c r="M65"/>
      <c r="N65" s="40"/>
      <c r="O65" s="40"/>
      <c r="P65" s="40"/>
    </row>
    <row r="66" spans="2:16" ht="12.75">
      <c r="B66" s="28"/>
      <c r="N66" s="29"/>
      <c r="O66" s="29"/>
      <c r="P66" s="29"/>
    </row>
    <row r="67" spans="1:16" s="5" customFormat="1" ht="12.75">
      <c r="A67" s="3"/>
      <c r="B67" s="24" t="s">
        <v>15</v>
      </c>
      <c r="C67" s="3"/>
      <c r="E67" s="21">
        <f>SUM(E6:E65)</f>
        <v>39097.93</v>
      </c>
      <c r="F67" s="3"/>
      <c r="G67" s="22">
        <f>SUM(G6:G65)</f>
        <v>11874.45</v>
      </c>
      <c r="H67" s="63"/>
      <c r="I67" s="21"/>
      <c r="J67" s="21">
        <f>SUM(J6:J65)</f>
        <v>0</v>
      </c>
      <c r="K67" s="21"/>
      <c r="L67" s="21">
        <f>SUM(L6:L65)</f>
        <v>0</v>
      </c>
      <c r="M67" s="21"/>
      <c r="N67" s="21"/>
      <c r="O67" s="21"/>
      <c r="P67" s="21"/>
    </row>
    <row r="68" spans="14:16" ht="12.75">
      <c r="N68" s="29"/>
      <c r="O68" s="29"/>
      <c r="P68" s="29"/>
    </row>
    <row r="69" spans="1:16" ht="12.75">
      <c r="A69" s="64" t="s">
        <v>13</v>
      </c>
      <c r="B69" s="64"/>
      <c r="G69" s="1">
        <f>SUM(G6:G65)</f>
        <v>11874.45</v>
      </c>
      <c r="L69" s="1">
        <f>SUM(L8:L65)</f>
        <v>0</v>
      </c>
      <c r="N69" s="29"/>
      <c r="O69" s="29"/>
      <c r="P69" s="29"/>
    </row>
    <row r="70" spans="1:16" ht="12.75">
      <c r="A70" s="64" t="s">
        <v>3</v>
      </c>
      <c r="B70" s="64"/>
      <c r="F70" s="23"/>
      <c r="G70" s="42">
        <v>2005.71</v>
      </c>
      <c r="N70" s="29"/>
      <c r="O70" s="29"/>
      <c r="P70" s="29"/>
    </row>
    <row r="71" spans="1:16" ht="12.75">
      <c r="A71" s="64" t="s">
        <v>14</v>
      </c>
      <c r="B71" s="64"/>
      <c r="G71" s="1">
        <v>249.84</v>
      </c>
      <c r="N71" s="29"/>
      <c r="O71" s="29"/>
      <c r="P71" s="29"/>
    </row>
    <row r="72" spans="14:16" ht="12.75">
      <c r="N72" s="29"/>
      <c r="O72" s="29"/>
      <c r="P72" s="29"/>
    </row>
    <row r="73" spans="1:16" ht="12.75">
      <c r="A73" s="64" t="s">
        <v>12</v>
      </c>
      <c r="B73" s="64"/>
      <c r="G73" s="1">
        <f>SUM(G69:G71)</f>
        <v>14130</v>
      </c>
      <c r="L73" s="1">
        <f>SUM(L69:L71)</f>
        <v>0</v>
      </c>
      <c r="N73" s="29"/>
      <c r="O73" s="29"/>
      <c r="P73" s="29"/>
    </row>
    <row r="74" spans="14:16" ht="12.75">
      <c r="N74" s="1"/>
      <c r="O74" s="1"/>
      <c r="P74" s="1"/>
    </row>
    <row r="75" spans="2:18" ht="15">
      <c r="B75" s="30" t="s">
        <v>11</v>
      </c>
      <c r="C75" s="31"/>
      <c r="D75" s="32"/>
      <c r="E75" s="34"/>
      <c r="F75" s="33"/>
      <c r="G75" s="34">
        <f>SUM(G73)</f>
        <v>14130</v>
      </c>
      <c r="H75" s="32"/>
      <c r="I75" s="34"/>
      <c r="J75" s="34"/>
      <c r="K75" s="34"/>
      <c r="L75" s="34">
        <f>SUM(L73)</f>
        <v>0</v>
      </c>
      <c r="M75" s="34"/>
      <c r="N75" s="34"/>
      <c r="O75" s="34"/>
      <c r="P75" s="34"/>
      <c r="Q75" s="32"/>
      <c r="R75" s="34">
        <f>SUM(G75,L75,P75)</f>
        <v>14130</v>
      </c>
    </row>
  </sheetData>
  <sheetProtection/>
  <mergeCells count="7">
    <mergeCell ref="A73:B73"/>
    <mergeCell ref="N3:P3"/>
    <mergeCell ref="D3:G3"/>
    <mergeCell ref="I3:L3"/>
    <mergeCell ref="A69:B69"/>
    <mergeCell ref="A70:B70"/>
    <mergeCell ref="A71:B7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2009-10-14T11:57:05Z</dcterms:created>
  <dcterms:modified xsi:type="dcterms:W3CDTF">2011-08-09T22:09:13Z</dcterms:modified>
  <cp:category/>
  <cp:version/>
  <cp:contentType/>
  <cp:contentStatus/>
</cp:coreProperties>
</file>